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za\Desktop\VH SKŠ 2021\"/>
    </mc:Choice>
  </mc:AlternateContent>
  <bookViews>
    <workbookView xWindow="240" yWindow="45" windowWidth="21075" windowHeight="10035"/>
  </bookViews>
  <sheets>
    <sheet name="List1" sheetId="9" r:id="rId1"/>
  </sheets>
  <definedNames>
    <definedName name="_xlnm.Print_Area" localSheetId="0">List1!$B$2:$L$37</definedName>
  </definedNames>
  <calcPr calcId="162913"/>
</workbook>
</file>

<file path=xl/calcChain.xml><?xml version="1.0" encoding="utf-8"?>
<calcChain xmlns="http://schemas.openxmlformats.org/spreadsheetml/2006/main">
  <c r="J25" i="9" l="1"/>
  <c r="K30" i="9"/>
  <c r="K22" i="9"/>
  <c r="K18" i="9"/>
  <c r="K17" i="9"/>
  <c r="K10" i="9"/>
  <c r="K11" i="9"/>
  <c r="K9" i="9"/>
  <c r="J16" i="9"/>
  <c r="J21" i="9"/>
  <c r="J12" i="9"/>
  <c r="H3" i="9"/>
  <c r="J3" i="9"/>
  <c r="I26" i="9"/>
  <c r="I27" i="9"/>
  <c r="I28" i="9"/>
  <c r="I29" i="9"/>
  <c r="I30" i="9"/>
  <c r="I31" i="9"/>
  <c r="I34" i="9"/>
  <c r="H25" i="9"/>
  <c r="I22" i="9"/>
  <c r="I15" i="9"/>
  <c r="I17" i="9"/>
  <c r="I18" i="9"/>
  <c r="I19" i="9"/>
  <c r="I20" i="9"/>
  <c r="I14" i="9"/>
  <c r="H16" i="9"/>
  <c r="I16" i="9"/>
  <c r="I9" i="9"/>
  <c r="I10" i="9"/>
  <c r="I11" i="9"/>
  <c r="I8" i="9"/>
  <c r="H12" i="9"/>
  <c r="E34" i="9"/>
  <c r="E26" i="9"/>
  <c r="E27" i="9"/>
  <c r="E28" i="9"/>
  <c r="E29" i="9"/>
  <c r="G26" i="9"/>
  <c r="G27" i="9"/>
  <c r="G28" i="9"/>
  <c r="G29" i="9"/>
  <c r="G30" i="9"/>
  <c r="G31" i="9"/>
  <c r="G34" i="9"/>
  <c r="G22" i="9"/>
  <c r="E22" i="9"/>
  <c r="C25" i="9"/>
  <c r="I25" i="9"/>
  <c r="C12" i="9"/>
  <c r="G9" i="9"/>
  <c r="G10" i="9"/>
  <c r="G11" i="9"/>
  <c r="G14" i="9"/>
  <c r="G15" i="9"/>
  <c r="G17" i="9"/>
  <c r="G18" i="9"/>
  <c r="G19" i="9"/>
  <c r="G20" i="9"/>
  <c r="G8" i="9"/>
  <c r="F25" i="9"/>
  <c r="G25" i="9"/>
  <c r="F16" i="9"/>
  <c r="F21" i="9"/>
  <c r="G21" i="9"/>
  <c r="F12" i="9"/>
  <c r="E30" i="9"/>
  <c r="D25" i="9"/>
  <c r="E25" i="9"/>
  <c r="E15" i="9"/>
  <c r="E17" i="9"/>
  <c r="E18" i="9"/>
  <c r="E19" i="9"/>
  <c r="E20" i="9"/>
  <c r="E14" i="9"/>
  <c r="E9" i="9"/>
  <c r="E10" i="9"/>
  <c r="E11" i="9"/>
  <c r="E8" i="9"/>
  <c r="D16" i="9"/>
  <c r="D21" i="9"/>
  <c r="E21" i="9"/>
  <c r="D12" i="9"/>
  <c r="D6" i="9"/>
  <c r="E12" i="9"/>
  <c r="C16" i="9"/>
  <c r="G16" i="9"/>
  <c r="E16" i="9"/>
  <c r="C21" i="9"/>
  <c r="C6" i="9"/>
  <c r="G12" i="9"/>
  <c r="F6" i="9"/>
  <c r="G6" i="9"/>
  <c r="E6" i="9"/>
  <c r="I12" i="9"/>
  <c r="H21" i="9"/>
  <c r="I21" i="9"/>
  <c r="H6" i="9"/>
  <c r="I6" i="9"/>
</calcChain>
</file>

<file path=xl/sharedStrings.xml><?xml version="1.0" encoding="utf-8"?>
<sst xmlns="http://schemas.openxmlformats.org/spreadsheetml/2006/main" count="48" uniqueCount="39">
  <si>
    <t>celkem</t>
  </si>
  <si>
    <t>Tržby za soutěže:</t>
  </si>
  <si>
    <t>Domácí soutěže</t>
  </si>
  <si>
    <t>MČR čtvrtfinále</t>
  </si>
  <si>
    <t>MČR semifinále</t>
  </si>
  <si>
    <t>MČR finále</t>
  </si>
  <si>
    <t>MČR družstev</t>
  </si>
  <si>
    <t>celkem MČR</t>
  </si>
  <si>
    <t>Nové soutěže:</t>
  </si>
  <si>
    <t>Jarní pohár</t>
  </si>
  <si>
    <t>Letní pohár</t>
  </si>
  <si>
    <t>Podzimní pohár</t>
  </si>
  <si>
    <t>Zimní pohár</t>
  </si>
  <si>
    <t>celkem poháry</t>
  </si>
  <si>
    <t>Pohár veteránů</t>
  </si>
  <si>
    <t>Memoriály celkem</t>
  </si>
  <si>
    <t>Soutěže ICCF</t>
  </si>
  <si>
    <t>Mistrovství světa</t>
  </si>
  <si>
    <t>Mistrovství Evropy</t>
  </si>
  <si>
    <t>Postupové turnaje, normy</t>
  </si>
  <si>
    <t>Světové poháry</t>
  </si>
  <si>
    <t>z toho:veteráni</t>
  </si>
  <si>
    <t>Ostatní turnaje</t>
  </si>
  <si>
    <t>rok 2018</t>
  </si>
  <si>
    <t>rozdíl</t>
  </si>
  <si>
    <t>rok 2017</t>
  </si>
  <si>
    <t xml:space="preserve">              Evropský pohár amatérů</t>
  </si>
  <si>
    <t>rok 2019</t>
  </si>
  <si>
    <t>základna rok 2017</t>
  </si>
  <si>
    <t>Poháry  startované  v daném roce</t>
  </si>
  <si>
    <t>rok 2020</t>
  </si>
  <si>
    <t>Světový pohár jubilejní</t>
  </si>
  <si>
    <t xml:space="preserve">              světový pohár</t>
  </si>
  <si>
    <t>**</t>
  </si>
  <si>
    <t>evropský p.</t>
  </si>
  <si>
    <t>13 hráčů</t>
  </si>
  <si>
    <t>16 hráčů</t>
  </si>
  <si>
    <t>světový p.</t>
  </si>
  <si>
    <t>měsíce 1-7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</si>
</sst>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* #,##0.00\ [$Kč-405]_-;\-* #,##0.00\ [$Kč-405]_-;_-* &quot;-&quot;??\ [$Kč-40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166" fontId="0" fillId="0" borderId="1" xfId="0" applyNumberFormat="1" applyBorder="1"/>
    <xf numFmtId="166" fontId="0" fillId="2" borderId="1" xfId="0" applyNumberFormat="1" applyFill="1" applyBorder="1"/>
    <xf numFmtId="166" fontId="0" fillId="0" borderId="0" xfId="0" applyNumberFormat="1"/>
    <xf numFmtId="166" fontId="3" fillId="0" borderId="1" xfId="0" applyNumberFormat="1" applyFont="1" applyBorder="1"/>
    <xf numFmtId="0" fontId="0" fillId="2" borderId="0" xfId="0" applyFill="1"/>
    <xf numFmtId="166" fontId="0" fillId="2" borderId="0" xfId="0" applyNumberFormat="1" applyFill="1"/>
    <xf numFmtId="0" fontId="0" fillId="2" borderId="1" xfId="0" applyFill="1" applyBorder="1"/>
    <xf numFmtId="0" fontId="0" fillId="3" borderId="0" xfId="0" applyFill="1"/>
    <xf numFmtId="166" fontId="0" fillId="4" borderId="0" xfId="0" applyNumberFormat="1" applyFill="1"/>
    <xf numFmtId="166" fontId="0" fillId="4" borderId="1" xfId="0" applyNumberFormat="1" applyFill="1" applyBorder="1"/>
    <xf numFmtId="9" fontId="1" fillId="4" borderId="0" xfId="1" applyFont="1" applyFill="1"/>
    <xf numFmtId="166" fontId="0" fillId="0" borderId="1" xfId="0" applyNumberFormat="1" applyFill="1" applyBorder="1"/>
    <xf numFmtId="0" fontId="2" fillId="0" borderId="0" xfId="0" applyFont="1"/>
    <xf numFmtId="9" fontId="1" fillId="0" borderId="1" xfId="1" applyFont="1" applyBorder="1"/>
    <xf numFmtId="166" fontId="0" fillId="5" borderId="0" xfId="0" applyNumberFormat="1" applyFill="1"/>
    <xf numFmtId="9" fontId="1" fillId="5" borderId="0" xfId="1" applyFont="1" applyFill="1"/>
    <xf numFmtId="166" fontId="0" fillId="5" borderId="1" xfId="0" applyNumberFormat="1" applyFill="1" applyBorder="1"/>
    <xf numFmtId="166" fontId="0" fillId="0" borderId="2" xfId="0" applyNumberFormat="1" applyBorder="1"/>
    <xf numFmtId="166" fontId="0" fillId="0" borderId="2" xfId="0" applyNumberFormat="1" applyFill="1" applyBorder="1"/>
    <xf numFmtId="9" fontId="1" fillId="5" borderId="1" xfId="1" applyFont="1" applyFill="1" applyBorder="1"/>
    <xf numFmtId="9" fontId="1" fillId="4" borderId="1" xfId="1" applyFont="1" applyFill="1" applyBorder="1"/>
    <xf numFmtId="9" fontId="3" fillId="4" borderId="1" xfId="1" applyFont="1" applyFill="1" applyBorder="1"/>
    <xf numFmtId="0" fontId="0" fillId="4" borderId="1" xfId="0" applyFill="1" applyBorder="1"/>
    <xf numFmtId="9" fontId="1" fillId="6" borderId="1" xfId="1" applyFont="1" applyFill="1" applyBorder="1"/>
    <xf numFmtId="166" fontId="0" fillId="6" borderId="1" xfId="0" applyNumberFormat="1" applyFill="1" applyBorder="1"/>
    <xf numFmtId="9" fontId="1" fillId="6" borderId="3" xfId="1" applyFont="1" applyFill="1" applyBorder="1"/>
    <xf numFmtId="166" fontId="0" fillId="6" borderId="0" xfId="0" applyNumberFormat="1" applyFill="1"/>
    <xf numFmtId="9" fontId="1" fillId="6" borderId="0" xfId="1" applyFont="1" applyFill="1"/>
    <xf numFmtId="166" fontId="0" fillId="7" borderId="0" xfId="0" applyNumberFormat="1" applyFill="1"/>
    <xf numFmtId="0" fontId="0" fillId="7" borderId="0" xfId="0" applyFill="1"/>
    <xf numFmtId="0" fontId="0" fillId="7" borderId="1" xfId="0" applyFill="1" applyBorder="1"/>
    <xf numFmtId="9" fontId="1" fillId="7" borderId="1" xfId="1" applyFont="1" applyFill="1" applyBorder="1"/>
    <xf numFmtId="10" fontId="0" fillId="7" borderId="1" xfId="0" applyNumberFormat="1" applyFill="1" applyBorder="1"/>
    <xf numFmtId="166" fontId="1" fillId="0" borderId="1" xfId="1" applyNumberFormat="1" applyFont="1" applyBorder="1"/>
    <xf numFmtId="166" fontId="0" fillId="7" borderId="1" xfId="0" applyNumberFormat="1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3" borderId="1" xfId="0" applyNumberFormat="1" applyFill="1" applyBorder="1"/>
    <xf numFmtId="166" fontId="3" fillId="0" borderId="1" xfId="0" applyNumberFormat="1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37"/>
  <sheetViews>
    <sheetView tabSelected="1" workbookViewId="0">
      <selection activeCell="B40" sqref="B40"/>
    </sheetView>
  </sheetViews>
  <sheetFormatPr defaultRowHeight="15" x14ac:dyDescent="0.25"/>
  <cols>
    <col min="1" max="1" width="1.140625" customWidth="1"/>
    <col min="2" max="2" width="29.42578125" customWidth="1"/>
    <col min="3" max="3" width="13.5703125" bestFit="1" customWidth="1"/>
    <col min="4" max="4" width="16.5703125" customWidth="1"/>
    <col min="5" max="5" width="7.42578125" customWidth="1"/>
    <col min="6" max="6" width="16.7109375" customWidth="1"/>
    <col min="7" max="7" width="7.140625" customWidth="1"/>
    <col min="8" max="8" width="16.5703125" customWidth="1"/>
    <col min="9" max="9" width="7" customWidth="1"/>
    <col min="10" max="10" width="12.85546875" bestFit="1" customWidth="1"/>
    <col min="11" max="11" width="7.5703125" customWidth="1"/>
    <col min="13" max="13" width="12.85546875" bestFit="1" customWidth="1"/>
  </cols>
  <sheetData>
    <row r="3" spans="2:13" x14ac:dyDescent="0.25">
      <c r="D3" t="s">
        <v>28</v>
      </c>
      <c r="F3" t="s">
        <v>28</v>
      </c>
      <c r="H3" t="str">
        <f>F3</f>
        <v>základna rok 2017</v>
      </c>
      <c r="J3" t="str">
        <f>H3</f>
        <v>základna rok 2017</v>
      </c>
    </row>
    <row r="4" spans="2:13" x14ac:dyDescent="0.25">
      <c r="B4" t="s">
        <v>1</v>
      </c>
      <c r="C4" s="14" t="s">
        <v>25</v>
      </c>
      <c r="D4" s="14" t="s">
        <v>23</v>
      </c>
      <c r="F4" s="14" t="s">
        <v>27</v>
      </c>
      <c r="H4" s="14" t="s">
        <v>30</v>
      </c>
      <c r="J4" s="14" t="s">
        <v>38</v>
      </c>
    </row>
    <row r="5" spans="2:13" x14ac:dyDescent="0.25">
      <c r="D5" t="s">
        <v>0</v>
      </c>
      <c r="E5" t="s">
        <v>24</v>
      </c>
      <c r="F5" t="s">
        <v>0</v>
      </c>
      <c r="G5" t="s">
        <v>24</v>
      </c>
      <c r="H5" t="s">
        <v>0</v>
      </c>
      <c r="I5" t="s">
        <v>24</v>
      </c>
      <c r="J5" t="s">
        <v>0</v>
      </c>
      <c r="K5" t="s">
        <v>24</v>
      </c>
    </row>
    <row r="6" spans="2:13" x14ac:dyDescent="0.25">
      <c r="B6" s="6" t="s">
        <v>2</v>
      </c>
      <c r="C6" s="7">
        <f>C12+C21+C22</f>
        <v>29800</v>
      </c>
      <c r="D6" s="10">
        <f>D12+D21+D22</f>
        <v>26260</v>
      </c>
      <c r="E6" s="12">
        <f>D6/C6</f>
        <v>0.88120805369127519</v>
      </c>
      <c r="F6" s="16">
        <f>F12+F21+F22</f>
        <v>24320</v>
      </c>
      <c r="G6" s="17">
        <f>F6/C6</f>
        <v>0.81610738255033555</v>
      </c>
      <c r="H6" s="28">
        <f>H12+H21+H22</f>
        <v>23400</v>
      </c>
      <c r="I6" s="29">
        <f>H6:H19/C6</f>
        <v>0.78523489932885904</v>
      </c>
      <c r="J6" s="30">
        <v>9920</v>
      </c>
      <c r="K6" s="31"/>
    </row>
    <row r="8" spans="2:13" x14ac:dyDescent="0.25">
      <c r="B8" s="1" t="s">
        <v>3</v>
      </c>
      <c r="C8" s="2">
        <v>1200</v>
      </c>
      <c r="D8" s="2">
        <v>1200</v>
      </c>
      <c r="E8" s="22">
        <f>D8/C8</f>
        <v>1</v>
      </c>
      <c r="F8" s="2">
        <v>1200</v>
      </c>
      <c r="G8" s="21">
        <f>F8/C8</f>
        <v>1</v>
      </c>
      <c r="H8" s="13">
        <v>600</v>
      </c>
      <c r="I8" s="25">
        <f>H8/C8</f>
        <v>0.5</v>
      </c>
      <c r="J8" s="2">
        <v>0</v>
      </c>
      <c r="K8" s="32"/>
    </row>
    <row r="9" spans="2:13" x14ac:dyDescent="0.25">
      <c r="B9" s="1" t="s">
        <v>4</v>
      </c>
      <c r="C9" s="2">
        <v>2520</v>
      </c>
      <c r="D9" s="2">
        <v>1540</v>
      </c>
      <c r="E9" s="22">
        <f>D9/C9</f>
        <v>0.61111111111111116</v>
      </c>
      <c r="F9" s="2">
        <v>1680</v>
      </c>
      <c r="G9" s="21">
        <f>F9/C9</f>
        <v>0.66666666666666663</v>
      </c>
      <c r="H9" s="13">
        <v>1680</v>
      </c>
      <c r="I9" s="25">
        <f>H9/C9</f>
        <v>0.66666666666666663</v>
      </c>
      <c r="J9" s="2">
        <v>1920</v>
      </c>
      <c r="K9" s="33">
        <f>J9/C9</f>
        <v>0.76190476190476186</v>
      </c>
    </row>
    <row r="10" spans="2:13" x14ac:dyDescent="0.25">
      <c r="B10" s="1" t="s">
        <v>5</v>
      </c>
      <c r="C10" s="2">
        <v>2400</v>
      </c>
      <c r="D10" s="2">
        <v>2240</v>
      </c>
      <c r="E10" s="22">
        <f>D10/C10</f>
        <v>0.93333333333333335</v>
      </c>
      <c r="F10" s="2">
        <v>1920</v>
      </c>
      <c r="G10" s="21">
        <f>F10/C10</f>
        <v>0.8</v>
      </c>
      <c r="H10" s="13">
        <v>1440</v>
      </c>
      <c r="I10" s="25">
        <f>H10/C10</f>
        <v>0.6</v>
      </c>
      <c r="J10" s="2">
        <v>1120</v>
      </c>
      <c r="K10" s="33">
        <f>J10/C10</f>
        <v>0.46666666666666667</v>
      </c>
      <c r="M10" s="4"/>
    </row>
    <row r="11" spans="2:13" x14ac:dyDescent="0.25">
      <c r="B11" s="1" t="s">
        <v>6</v>
      </c>
      <c r="C11" s="2">
        <v>4320</v>
      </c>
      <c r="D11" s="2">
        <v>5760</v>
      </c>
      <c r="E11" s="22">
        <f>D11/C11</f>
        <v>1.3333333333333333</v>
      </c>
      <c r="F11" s="2">
        <v>4480</v>
      </c>
      <c r="G11" s="21">
        <f>F11/C11</f>
        <v>1.037037037037037</v>
      </c>
      <c r="H11" s="13">
        <v>3840</v>
      </c>
      <c r="I11" s="25">
        <f>H11/C11</f>
        <v>0.88888888888888884</v>
      </c>
      <c r="J11" s="2">
        <v>3360</v>
      </c>
      <c r="K11" s="33">
        <f>J11/C11</f>
        <v>0.77777777777777779</v>
      </c>
    </row>
    <row r="12" spans="2:13" x14ac:dyDescent="0.25">
      <c r="B12" s="8" t="s">
        <v>7</v>
      </c>
      <c r="C12" s="3">
        <f>SUM(C8:C11)</f>
        <v>10440</v>
      </c>
      <c r="D12" s="11">
        <f>SUM(D8:D11)</f>
        <v>10740</v>
      </c>
      <c r="E12" s="22">
        <f>D12/C12</f>
        <v>1.0287356321839081</v>
      </c>
      <c r="F12" s="18">
        <f>SUM(F8:F11)</f>
        <v>9280</v>
      </c>
      <c r="G12" s="21">
        <f>F12/C12</f>
        <v>0.88888888888888884</v>
      </c>
      <c r="H12" s="26">
        <f>SUM(H8:H11)</f>
        <v>7560</v>
      </c>
      <c r="I12" s="25">
        <f>H12/C12</f>
        <v>0.72413793103448276</v>
      </c>
      <c r="J12" s="2">
        <f>SUM(J8:J11)</f>
        <v>6400</v>
      </c>
      <c r="K12" s="34"/>
    </row>
    <row r="13" spans="2:13" x14ac:dyDescent="0.25">
      <c r="C13" s="4"/>
      <c r="D13" s="4"/>
      <c r="F13" s="4"/>
      <c r="G13" s="15"/>
      <c r="H13" s="1"/>
      <c r="I13" s="1"/>
      <c r="J13" s="2"/>
      <c r="K13" s="34"/>
    </row>
    <row r="14" spans="2:13" x14ac:dyDescent="0.25">
      <c r="B14" s="1" t="s">
        <v>29</v>
      </c>
      <c r="C14" s="2">
        <v>3840</v>
      </c>
      <c r="D14" s="2">
        <v>3040</v>
      </c>
      <c r="E14" s="22">
        <f t="shared" ref="E14:E22" si="0">D14/C14</f>
        <v>0.79166666666666663</v>
      </c>
      <c r="F14" s="2">
        <v>3360</v>
      </c>
      <c r="G14" s="21">
        <f t="shared" ref="G14:G22" si="1">F14/C14</f>
        <v>0.875</v>
      </c>
      <c r="H14" s="2">
        <v>3200</v>
      </c>
      <c r="I14" s="25">
        <f>H14/C14</f>
        <v>0.83333333333333337</v>
      </c>
      <c r="J14" s="2">
        <v>0</v>
      </c>
      <c r="K14" s="34"/>
    </row>
    <row r="15" spans="2:13" x14ac:dyDescent="0.25">
      <c r="B15" s="1" t="s">
        <v>14</v>
      </c>
      <c r="C15" s="2">
        <v>3040</v>
      </c>
      <c r="D15" s="2">
        <v>1920</v>
      </c>
      <c r="E15" s="22">
        <f t="shared" si="0"/>
        <v>0.63157894736842102</v>
      </c>
      <c r="F15" s="2">
        <v>1760</v>
      </c>
      <c r="G15" s="21">
        <f t="shared" si="1"/>
        <v>0.57894736842105265</v>
      </c>
      <c r="H15" s="2">
        <v>2080</v>
      </c>
      <c r="I15" s="25">
        <f t="shared" ref="I15:I22" si="2">H15/C15</f>
        <v>0.68421052631578949</v>
      </c>
      <c r="J15" s="2">
        <v>0</v>
      </c>
      <c r="K15" s="34"/>
    </row>
    <row r="16" spans="2:13" x14ac:dyDescent="0.25">
      <c r="B16" s="1" t="s">
        <v>8</v>
      </c>
      <c r="C16" s="2">
        <f>C17+C18+C19+C20</f>
        <v>11200</v>
      </c>
      <c r="D16" s="2">
        <f>D17+D18+D19+D20</f>
        <v>9280</v>
      </c>
      <c r="E16" s="22">
        <f t="shared" si="0"/>
        <v>0.82857142857142863</v>
      </c>
      <c r="F16" s="2">
        <f>F17+F18+F19+F20</f>
        <v>8960</v>
      </c>
      <c r="G16" s="21">
        <f t="shared" si="1"/>
        <v>0.8</v>
      </c>
      <c r="H16" s="2">
        <f>H17+H18+H19+H20</f>
        <v>9600</v>
      </c>
      <c r="I16" s="25">
        <f t="shared" si="2"/>
        <v>0.8571428571428571</v>
      </c>
      <c r="J16" s="2">
        <f>J17+J18+J19+J20</f>
        <v>2720</v>
      </c>
      <c r="K16" s="34"/>
    </row>
    <row r="17" spans="2:13" x14ac:dyDescent="0.25">
      <c r="B17" s="1" t="s">
        <v>9</v>
      </c>
      <c r="C17" s="5">
        <v>3040</v>
      </c>
      <c r="D17" s="5">
        <v>2880</v>
      </c>
      <c r="E17" s="23">
        <f t="shared" si="0"/>
        <v>0.94736842105263153</v>
      </c>
      <c r="F17" s="5">
        <v>1760</v>
      </c>
      <c r="G17" s="21">
        <f t="shared" si="1"/>
        <v>0.57894736842105265</v>
      </c>
      <c r="H17" s="5">
        <v>2720</v>
      </c>
      <c r="I17" s="25">
        <f t="shared" si="2"/>
        <v>0.89473684210526316</v>
      </c>
      <c r="J17" s="5">
        <v>1440</v>
      </c>
      <c r="K17" s="33">
        <f>J17/C17</f>
        <v>0.47368421052631576</v>
      </c>
      <c r="L17" s="4"/>
    </row>
    <row r="18" spans="2:13" x14ac:dyDescent="0.25">
      <c r="B18" s="1" t="s">
        <v>10</v>
      </c>
      <c r="C18" s="5">
        <v>2400</v>
      </c>
      <c r="D18" s="5">
        <v>2080</v>
      </c>
      <c r="E18" s="23">
        <f t="shared" si="0"/>
        <v>0.8666666666666667</v>
      </c>
      <c r="F18" s="5">
        <v>2080</v>
      </c>
      <c r="G18" s="21">
        <f t="shared" si="1"/>
        <v>0.8666666666666667</v>
      </c>
      <c r="H18" s="5">
        <v>2400</v>
      </c>
      <c r="I18" s="25">
        <f t="shared" si="2"/>
        <v>1</v>
      </c>
      <c r="J18" s="5">
        <v>1280</v>
      </c>
      <c r="K18" s="33">
        <f>J18/C18</f>
        <v>0.53333333333333333</v>
      </c>
      <c r="L18" s="4"/>
    </row>
    <row r="19" spans="2:13" x14ac:dyDescent="0.25">
      <c r="B19" s="1" t="s">
        <v>11</v>
      </c>
      <c r="C19" s="5">
        <v>2400</v>
      </c>
      <c r="D19" s="5">
        <v>2240</v>
      </c>
      <c r="E19" s="23">
        <f t="shared" si="0"/>
        <v>0.93333333333333335</v>
      </c>
      <c r="F19" s="5">
        <v>2080</v>
      </c>
      <c r="G19" s="21">
        <f t="shared" si="1"/>
        <v>0.8666666666666667</v>
      </c>
      <c r="H19" s="5">
        <v>2720</v>
      </c>
      <c r="I19" s="25">
        <f t="shared" si="2"/>
        <v>1.1333333333333333</v>
      </c>
      <c r="J19" s="5">
        <v>0</v>
      </c>
      <c r="K19" s="34"/>
    </row>
    <row r="20" spans="2:13" x14ac:dyDescent="0.25">
      <c r="B20" s="1" t="s">
        <v>12</v>
      </c>
      <c r="C20" s="5">
        <v>3360</v>
      </c>
      <c r="D20" s="5">
        <v>2080</v>
      </c>
      <c r="E20" s="23">
        <f t="shared" si="0"/>
        <v>0.61904761904761907</v>
      </c>
      <c r="F20" s="5">
        <v>3040</v>
      </c>
      <c r="G20" s="21">
        <f t="shared" si="1"/>
        <v>0.90476190476190477</v>
      </c>
      <c r="H20" s="5">
        <v>1760</v>
      </c>
      <c r="I20" s="25">
        <f>H20/C20</f>
        <v>0.52380952380952384</v>
      </c>
      <c r="J20" s="5">
        <v>0</v>
      </c>
      <c r="K20" s="34"/>
    </row>
    <row r="21" spans="2:13" x14ac:dyDescent="0.25">
      <c r="B21" s="6" t="s">
        <v>13</v>
      </c>
      <c r="C21" s="7">
        <f>C14+C15+C16</f>
        <v>18080</v>
      </c>
      <c r="D21" s="10">
        <f>D14+D15+D16</f>
        <v>14240</v>
      </c>
      <c r="E21" s="12">
        <f t="shared" si="0"/>
        <v>0.78761061946902655</v>
      </c>
      <c r="F21" s="16">
        <f>F14+F15+F16</f>
        <v>14080</v>
      </c>
      <c r="G21" s="21">
        <f t="shared" si="1"/>
        <v>0.77876106194690264</v>
      </c>
      <c r="H21" s="26">
        <f>H14+H15+H16</f>
        <v>14880</v>
      </c>
      <c r="I21" s="27">
        <f>H21/C21</f>
        <v>0.82300884955752207</v>
      </c>
      <c r="J21" s="35">
        <f>J14+J15+J16</f>
        <v>2720</v>
      </c>
      <c r="K21" s="34"/>
    </row>
    <row r="22" spans="2:13" x14ac:dyDescent="0.25">
      <c r="B22" s="8" t="s">
        <v>15</v>
      </c>
      <c r="C22" s="3">
        <v>1280</v>
      </c>
      <c r="D22" s="11">
        <v>1280</v>
      </c>
      <c r="E22" s="22">
        <f t="shared" si="0"/>
        <v>1</v>
      </c>
      <c r="F22" s="18">
        <v>960</v>
      </c>
      <c r="G22" s="21">
        <f t="shared" si="1"/>
        <v>0.75</v>
      </c>
      <c r="H22" s="26">
        <v>960</v>
      </c>
      <c r="I22" s="25">
        <f t="shared" si="2"/>
        <v>0.75</v>
      </c>
      <c r="J22" s="2">
        <v>800</v>
      </c>
      <c r="K22" s="33">
        <f>J22/C22</f>
        <v>0.625</v>
      </c>
    </row>
    <row r="23" spans="2:13" x14ac:dyDescent="0.25">
      <c r="C23" s="4"/>
      <c r="D23" s="4"/>
      <c r="F23" s="4"/>
      <c r="J23" s="4"/>
    </row>
    <row r="24" spans="2:13" x14ac:dyDescent="0.25">
      <c r="C24" s="4"/>
      <c r="D24" s="4"/>
      <c r="F24" s="4"/>
      <c r="H24" s="4"/>
      <c r="J24" s="4"/>
    </row>
    <row r="25" spans="2:13" x14ac:dyDescent="0.25">
      <c r="B25" s="9" t="s">
        <v>16</v>
      </c>
      <c r="C25" s="39">
        <f>C26+C27+C28+C29+C34</f>
        <v>74723.320000000007</v>
      </c>
      <c r="D25" s="11">
        <f>D26+D27+D28+D29+D34</f>
        <v>51239.65</v>
      </c>
      <c r="E25" s="22">
        <f t="shared" ref="E25:E30" si="3">D25/C25</f>
        <v>0.68572501864210522</v>
      </c>
      <c r="F25" s="18">
        <f>F26+F27+F28+F29+F34</f>
        <v>58430</v>
      </c>
      <c r="G25" s="21">
        <f>F25/C25</f>
        <v>0.78195133727998156</v>
      </c>
      <c r="H25" s="26">
        <f>H26+H27+H28+H29+H34</f>
        <v>72730</v>
      </c>
      <c r="I25" s="25">
        <f>H25/C25</f>
        <v>0.97332399042226703</v>
      </c>
      <c r="J25" s="36">
        <f>J26+J27+J28+J29+J34</f>
        <v>35520</v>
      </c>
      <c r="K25" s="32"/>
    </row>
    <row r="26" spans="2:13" x14ac:dyDescent="0.25">
      <c r="B26" s="1" t="s">
        <v>17</v>
      </c>
      <c r="C26" s="37">
        <v>10890</v>
      </c>
      <c r="D26" s="37">
        <v>5150</v>
      </c>
      <c r="E26" s="12">
        <f t="shared" si="3"/>
        <v>0.47291092745638202</v>
      </c>
      <c r="F26" s="38">
        <v>11330</v>
      </c>
      <c r="G26" s="21">
        <f t="shared" ref="G26:G34" si="4">F26/C26</f>
        <v>1.0404040404040404</v>
      </c>
      <c r="H26" s="2">
        <v>4120</v>
      </c>
      <c r="I26" s="25">
        <f t="shared" ref="I26:I34" si="5">H26/C26</f>
        <v>0.37832874196510557</v>
      </c>
      <c r="J26" s="2">
        <v>4120</v>
      </c>
      <c r="K26" s="32"/>
    </row>
    <row r="27" spans="2:13" x14ac:dyDescent="0.25">
      <c r="B27" s="1" t="s">
        <v>18</v>
      </c>
      <c r="C27" s="2">
        <v>17260</v>
      </c>
      <c r="D27" s="2">
        <v>10290</v>
      </c>
      <c r="E27" s="12">
        <f t="shared" si="3"/>
        <v>0.5961761297798378</v>
      </c>
      <c r="F27" s="19">
        <v>7490</v>
      </c>
      <c r="G27" s="21">
        <f t="shared" si="4"/>
        <v>0.43395133256083429</v>
      </c>
      <c r="H27" s="2">
        <v>19860</v>
      </c>
      <c r="I27" s="25">
        <f t="shared" si="5"/>
        <v>1.1506373117033604</v>
      </c>
      <c r="J27" s="2">
        <v>2790</v>
      </c>
      <c r="K27" s="36"/>
    </row>
    <row r="28" spans="2:13" x14ac:dyDescent="0.25">
      <c r="B28" s="1" t="s">
        <v>19</v>
      </c>
      <c r="C28" s="2">
        <v>9640</v>
      </c>
      <c r="D28" s="2">
        <v>14930</v>
      </c>
      <c r="E28" s="12">
        <f t="shared" si="3"/>
        <v>1.5487551867219918</v>
      </c>
      <c r="F28" s="19">
        <v>22440</v>
      </c>
      <c r="G28" s="21">
        <f t="shared" si="4"/>
        <v>2.3278008298755188</v>
      </c>
      <c r="H28" s="2">
        <v>20390</v>
      </c>
      <c r="I28" s="25">
        <f t="shared" si="5"/>
        <v>2.1151452282157677</v>
      </c>
      <c r="J28" s="2">
        <v>14280</v>
      </c>
      <c r="K28" s="32"/>
    </row>
    <row r="29" spans="2:13" x14ac:dyDescent="0.25">
      <c r="B29" s="1" t="s">
        <v>20</v>
      </c>
      <c r="C29" s="2">
        <v>26650</v>
      </c>
      <c r="D29" s="13">
        <v>10850</v>
      </c>
      <c r="E29" s="12">
        <f t="shared" si="3"/>
        <v>0.4071294559099437</v>
      </c>
      <c r="F29" s="20">
        <v>10660</v>
      </c>
      <c r="G29" s="21">
        <f t="shared" si="4"/>
        <v>0.4</v>
      </c>
      <c r="H29" s="2">
        <v>22120</v>
      </c>
      <c r="I29" s="25">
        <f t="shared" si="5"/>
        <v>0.8300187617260788</v>
      </c>
      <c r="J29" s="2">
        <v>11200</v>
      </c>
      <c r="K29" s="32"/>
    </row>
    <row r="30" spans="2:13" x14ac:dyDescent="0.25">
      <c r="B30" s="1" t="s">
        <v>21</v>
      </c>
      <c r="C30" s="5">
        <v>15990</v>
      </c>
      <c r="D30" s="40">
        <v>10250</v>
      </c>
      <c r="E30" s="22">
        <f t="shared" si="3"/>
        <v>0.64102564102564108</v>
      </c>
      <c r="F30" s="40">
        <v>10660</v>
      </c>
      <c r="G30" s="21">
        <f t="shared" si="4"/>
        <v>0.66666666666666663</v>
      </c>
      <c r="H30" s="2">
        <v>0</v>
      </c>
      <c r="I30" s="25">
        <f t="shared" si="5"/>
        <v>0</v>
      </c>
      <c r="J30" s="5">
        <v>9360</v>
      </c>
      <c r="K30" s="33">
        <f>J30/C30</f>
        <v>0.58536585365853655</v>
      </c>
      <c r="L30" t="s">
        <v>33</v>
      </c>
      <c r="M30" s="4"/>
    </row>
    <row r="31" spans="2:13" x14ac:dyDescent="0.25">
      <c r="B31" s="1" t="s">
        <v>32</v>
      </c>
      <c r="C31" s="5">
        <v>10660</v>
      </c>
      <c r="D31" s="1"/>
      <c r="E31" s="24"/>
      <c r="F31" s="1"/>
      <c r="G31" s="21">
        <f t="shared" si="4"/>
        <v>0</v>
      </c>
      <c r="H31" s="5">
        <v>19270</v>
      </c>
      <c r="I31" s="25">
        <f t="shared" si="5"/>
        <v>1.8076923076923077</v>
      </c>
      <c r="J31" s="5"/>
      <c r="K31" s="32"/>
      <c r="M31" s="4"/>
    </row>
    <row r="32" spans="2:13" x14ac:dyDescent="0.25">
      <c r="B32" s="1" t="s">
        <v>26</v>
      </c>
      <c r="C32" s="5"/>
      <c r="D32" s="40">
        <v>600</v>
      </c>
      <c r="E32" s="24"/>
      <c r="F32" s="40"/>
      <c r="G32" s="21"/>
      <c r="H32" s="5">
        <v>800</v>
      </c>
      <c r="I32" s="25"/>
      <c r="J32" s="5">
        <v>200</v>
      </c>
      <c r="K32" s="32"/>
    </row>
    <row r="33" spans="2:11" x14ac:dyDescent="0.25">
      <c r="B33" s="1" t="s">
        <v>31</v>
      </c>
      <c r="C33" s="5"/>
      <c r="D33" s="40"/>
      <c r="E33" s="24"/>
      <c r="F33" s="40"/>
      <c r="G33" s="21"/>
      <c r="H33" s="5">
        <v>2050</v>
      </c>
      <c r="I33" s="25"/>
      <c r="J33" s="5">
        <v>1640</v>
      </c>
      <c r="K33" s="32"/>
    </row>
    <row r="34" spans="2:11" x14ac:dyDescent="0.25">
      <c r="B34" s="1" t="s">
        <v>22</v>
      </c>
      <c r="C34" s="2">
        <v>10283.32</v>
      </c>
      <c r="D34" s="13">
        <v>10019.65</v>
      </c>
      <c r="E34" s="22">
        <f>D34/C34</f>
        <v>0.97435944811597808</v>
      </c>
      <c r="F34" s="13">
        <v>6510</v>
      </c>
      <c r="G34" s="21">
        <f t="shared" si="4"/>
        <v>0.63306402990473898</v>
      </c>
      <c r="H34" s="2">
        <v>6240</v>
      </c>
      <c r="I34" s="25">
        <f t="shared" si="5"/>
        <v>0.60680791806537193</v>
      </c>
      <c r="J34" s="2">
        <v>3130</v>
      </c>
      <c r="K34" s="32"/>
    </row>
    <row r="36" spans="2:11" x14ac:dyDescent="0.25">
      <c r="D36" s="4"/>
      <c r="I36" t="s">
        <v>33</v>
      </c>
      <c r="J36" t="s">
        <v>37</v>
      </c>
      <c r="K36" t="s">
        <v>36</v>
      </c>
    </row>
    <row r="37" spans="2:11" x14ac:dyDescent="0.25">
      <c r="I37" t="s">
        <v>33</v>
      </c>
      <c r="J37" t="s">
        <v>34</v>
      </c>
      <c r="K37" t="s">
        <v>35</v>
      </c>
    </row>
  </sheetData>
  <pageMargins left="0.7" right="0.7" top="0.78740157499999996" bottom="0.78740157499999996" header="0.3" footer="0.3"/>
  <pageSetup paperSize="9" scale="9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Mrkvičková</dc:creator>
  <cp:lastModifiedBy>Jan Židů</cp:lastModifiedBy>
  <cp:lastPrinted>2021-08-04T04:43:05Z</cp:lastPrinted>
  <dcterms:created xsi:type="dcterms:W3CDTF">2014-04-13T07:07:13Z</dcterms:created>
  <dcterms:modified xsi:type="dcterms:W3CDTF">2021-08-18T10:55:12Z</dcterms:modified>
</cp:coreProperties>
</file>